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範例" sheetId="1" r:id="rId1"/>
  </sheets>
  <calcPr calcId="125725"/>
</workbook>
</file>

<file path=xl/calcChain.xml><?xml version="1.0" encoding="utf-8"?>
<calcChain xmlns="http://schemas.openxmlformats.org/spreadsheetml/2006/main">
  <c r="L14" i="1"/>
  <c r="L15"/>
  <c r="L16"/>
  <c r="L13"/>
  <c r="L11"/>
  <c r="L12"/>
  <c r="L10"/>
  <c r="L8"/>
  <c r="L9"/>
  <c r="L7"/>
  <c r="D4"/>
  <c r="H13" l="1"/>
  <c r="H7"/>
  <c r="H10"/>
  <c r="H4"/>
  <c r="H17"/>
  <c r="L17" l="1"/>
  <c r="L34"/>
  <c r="L31"/>
  <c r="L32"/>
  <c r="L33"/>
  <c r="L27"/>
  <c r="L23"/>
  <c r="L24"/>
  <c r="L25"/>
  <c r="L26"/>
  <c r="L28"/>
  <c r="L29"/>
  <c r="L30"/>
  <c r="L18"/>
  <c r="L19"/>
  <c r="L20"/>
  <c r="L21"/>
  <c r="L22"/>
  <c r="L5"/>
  <c r="L6"/>
  <c r="L4"/>
  <c r="H27" l="1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<sst xmlns="http://schemas.openxmlformats.org/spreadsheetml/2006/main" count="91" uniqueCount="61">
  <si>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</si>
  <si>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</si>
  <si>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</si>
  <si>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</si>
  <si>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</si>
  <si>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</si>
  <si>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</si>
  <si>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</si>
  <si>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</si>
  <si>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</si>
  <si>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</si>
  <si>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</si>
  <si>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</si>
  <si>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</si>
  <si>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</si>
  <si>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 xml:space="preserve">Copper (Cu) </t>
  </si>
  <si>
    <t xml:space="preserve">7440-50-8 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</si>
  <si>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</si>
  <si>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</si>
  <si>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</si>
  <si>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</si>
  <si>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</si>
  <si>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</si>
  <si>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 xml:space="preserve">7440-57-5 </t>
  </si>
  <si>
    <t>Aromatic Liquid Crystal Polymer</t>
    <phoneticPr fontId="5" type="noConversion"/>
  </si>
  <si>
    <t>60088-52-0</t>
    <phoneticPr fontId="5" type="noConversion"/>
  </si>
  <si>
    <t xml:space="preserve">Glass Fiber </t>
  </si>
  <si>
    <t>65997-17-3</t>
    <phoneticPr fontId="5" type="noConversion"/>
  </si>
  <si>
    <t>Tin(Sn)</t>
  </si>
  <si>
    <t>7440-31-5</t>
  </si>
  <si>
    <t xml:space="preserve">Phosphorus (P) </t>
  </si>
  <si>
    <t xml:space="preserve">7723-14-0 </t>
  </si>
  <si>
    <t>Zinc (Zn)</t>
  </si>
  <si>
    <t>C18400</t>
  </si>
  <si>
    <t xml:space="preserve">Zirconium (Zr) </t>
  </si>
  <si>
    <t>7440-67-7</t>
  </si>
  <si>
    <t>Chromium(Cr)</t>
  </si>
  <si>
    <t>7440-47-3</t>
  </si>
  <si>
    <t xml:space="preserve">Aluminium (Al) </t>
  </si>
  <si>
    <t>7429-90-5</t>
  </si>
  <si>
    <t>LCP-074</t>
    <phoneticPr fontId="2" type="noConversion"/>
  </si>
  <si>
    <t>Carbon Black</t>
    <phoneticPr fontId="5" type="noConversion"/>
  </si>
  <si>
    <t>Housing</t>
    <phoneticPr fontId="2" type="noConversion"/>
  </si>
  <si>
    <t>9394-4A3P111ACB30DA</t>
    <phoneticPr fontId="2" type="noConversion"/>
  </si>
  <si>
    <t>1333-86-4</t>
    <phoneticPr fontId="5" type="noConversion"/>
  </si>
  <si>
    <t>LCP-076</t>
    <phoneticPr fontId="5" type="noConversion"/>
  </si>
  <si>
    <t>Gold(Au)</t>
    <phoneticPr fontId="5" type="noConversion"/>
  </si>
  <si>
    <t>Palladium(Pd)</t>
    <phoneticPr fontId="5" type="noConversion"/>
  </si>
  <si>
    <t>Nickel(Ni)</t>
    <phoneticPr fontId="5" type="noConversion"/>
  </si>
  <si>
    <t>7440-02-0</t>
    <phoneticPr fontId="5" type="noConversion"/>
  </si>
  <si>
    <t>Tin(Sn)</t>
    <phoneticPr fontId="5" type="noConversion"/>
  </si>
  <si>
    <t>C5191</t>
    <phoneticPr fontId="5" type="noConversion"/>
  </si>
  <si>
    <t>Carbon black</t>
  </si>
  <si>
    <t>1333-86-4</t>
    <phoneticPr fontId="5" type="noConversion"/>
  </si>
  <si>
    <t>Other Additives</t>
    <phoneticPr fontId="2" type="noConversion"/>
  </si>
  <si>
    <t>-</t>
    <phoneticPr fontId="5" type="noConversion"/>
  </si>
  <si>
    <t>Cover</t>
    <phoneticPr fontId="5" type="noConversion"/>
  </si>
  <si>
    <t>Back Plug</t>
    <phoneticPr fontId="2" type="noConversion"/>
  </si>
  <si>
    <t>Terminal Signal PIN</t>
    <phoneticPr fontId="2" type="noConversion"/>
  </si>
  <si>
    <t>Terminal Power PIN</t>
    <phoneticPr fontId="2" type="noConversion"/>
  </si>
  <si>
    <t>CONN HEADER POWER BLADE 6P+14S+4P RT-ANG</t>
    <phoneticPr fontId="2" type="noConversion"/>
  </si>
</sst>
</file>

<file path=xl/styles.xml><?xml version="1.0" encoding="utf-8"?>
<styleSheet xmlns="http://schemas.openxmlformats.org/spreadsheetml/2006/main">
  <numFmts count="12">
    <numFmt numFmtId="176" formatCode="0.0000000000_);[Red]\(0.0000000000\)"/>
    <numFmt numFmtId="177" formatCode="0.00_);[Red]\(0.00\)"/>
    <numFmt numFmtId="178" formatCode="0.000_ "/>
    <numFmt numFmtId="179" formatCode="0.0%"/>
    <numFmt numFmtId="180" formatCode="0.000_);[Red]\(0.000\)"/>
    <numFmt numFmtId="181" formatCode="0.00000000_);[Red]\(0.00000000\)"/>
    <numFmt numFmtId="182" formatCode="0.00000_);[Red]\(0.00000\)"/>
    <numFmt numFmtId="183" formatCode="0.000000_);[Red]\(0.000000\)"/>
    <numFmt numFmtId="184" formatCode="0.00_ "/>
    <numFmt numFmtId="185" formatCode="0.00000%"/>
    <numFmt numFmtId="186" formatCode="0.000000000_);[Red]\(0.000000000\)"/>
    <numFmt numFmtId="187" formatCode="0_);[Red]\(0\)"/>
  </numFmts>
  <fonts count="19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  <font>
      <sz val="8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indexed="55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97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0" fontId="8" fillId="0" borderId="2" xfId="2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0" fontId="8" fillId="0" borderId="2" xfId="2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4" applyFont="1" applyBorder="1" applyAlignment="1">
      <alignment horizontal="center" vertical="center" wrapText="1"/>
    </xf>
    <xf numFmtId="10" fontId="8" fillId="0" borderId="2" xfId="4" applyNumberFormat="1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 wrapText="1"/>
    </xf>
    <xf numFmtId="10" fontId="8" fillId="0" borderId="2" xfId="7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182" fontId="8" fillId="0" borderId="2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85" fontId="8" fillId="0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5" fontId="8" fillId="0" borderId="3" xfId="0" applyNumberFormat="1" applyFont="1" applyBorder="1" applyAlignment="1">
      <alignment horizontal="center" vertical="center"/>
    </xf>
    <xf numFmtId="10" fontId="8" fillId="0" borderId="8" xfId="7" applyNumberFormat="1" applyFont="1" applyFill="1" applyBorder="1" applyAlignment="1">
      <alignment horizontal="center" vertical="center" wrapText="1"/>
    </xf>
    <xf numFmtId="185" fontId="8" fillId="0" borderId="9" xfId="0" applyNumberFormat="1" applyFont="1" applyFill="1" applyBorder="1" applyAlignment="1">
      <alignment horizontal="center" vertical="center"/>
    </xf>
    <xf numFmtId="185" fontId="8" fillId="0" borderId="9" xfId="0" applyNumberFormat="1" applyFont="1" applyBorder="1" applyAlignment="1">
      <alignment horizontal="center" vertical="center"/>
    </xf>
    <xf numFmtId="18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8" fillId="0" borderId="2" xfId="2" applyNumberFormat="1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2" xfId="4" applyFont="1" applyBorder="1" applyAlignment="1">
      <alignment vertical="center" wrapText="1"/>
    </xf>
    <xf numFmtId="0" fontId="8" fillId="0" borderId="2" xfId="5" applyFont="1" applyBorder="1" applyAlignment="1">
      <alignment vertical="center" wrapText="1"/>
    </xf>
    <xf numFmtId="18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7" applyFont="1" applyFill="1" applyBorder="1" applyAlignment="1">
      <alignment vertical="center" wrapText="1"/>
    </xf>
    <xf numFmtId="178" fontId="8" fillId="0" borderId="5" xfId="2" applyNumberFormat="1" applyFont="1" applyFill="1" applyBorder="1" applyAlignment="1">
      <alignment horizontal="center" vertical="center" wrapText="1"/>
    </xf>
    <xf numFmtId="179" fontId="8" fillId="0" borderId="8" xfId="2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79" fontId="8" fillId="0" borderId="9" xfId="2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center" vertical="center" wrapText="1"/>
    </xf>
    <xf numFmtId="179" fontId="8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8" fontId="9" fillId="0" borderId="13" xfId="2" applyNumberFormat="1" applyFont="1" applyFill="1" applyBorder="1" applyAlignment="1">
      <alignment horizontal="center" vertical="center" wrapText="1"/>
    </xf>
    <xf numFmtId="178" fontId="9" fillId="0" borderId="14" xfId="2" applyNumberFormat="1" applyFont="1" applyFill="1" applyBorder="1" applyAlignment="1">
      <alignment horizontal="center" vertical="center" wrapText="1"/>
    </xf>
    <xf numFmtId="178" fontId="9" fillId="0" borderId="15" xfId="2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0" fontId="18" fillId="0" borderId="17" xfId="0" applyNumberFormat="1" applyFont="1" applyBorder="1" applyAlignment="1">
      <alignment horizontal="center" vertical="center"/>
    </xf>
    <xf numFmtId="10" fontId="18" fillId="0" borderId="19" xfId="0" applyNumberFormat="1" applyFont="1" applyBorder="1" applyAlignment="1">
      <alignment horizontal="center" vertical="center"/>
    </xf>
    <xf numFmtId="10" fontId="18" fillId="0" borderId="18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 wrapText="1"/>
    </xf>
    <xf numFmtId="180" fontId="9" fillId="0" borderId="7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178" fontId="18" fillId="0" borderId="4" xfId="0" applyNumberFormat="1" applyFont="1" applyBorder="1" applyAlignment="1">
      <alignment horizontal="center" vertical="center"/>
    </xf>
    <xf numFmtId="178" fontId="18" fillId="0" borderId="7" xfId="0" applyNumberFormat="1" applyFont="1" applyBorder="1" applyAlignment="1">
      <alignment horizontal="center" vertical="center"/>
    </xf>
    <xf numFmtId="178" fontId="18" fillId="0" borderId="16" xfId="0" applyNumberFormat="1" applyFont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178" fontId="9" fillId="0" borderId="16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10" fontId="18" fillId="0" borderId="7" xfId="0" applyNumberFormat="1" applyFont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center" vertical="center" wrapText="1"/>
    </xf>
    <xf numFmtId="179" fontId="9" fillId="0" borderId="16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9" fontId="9" fillId="0" borderId="20" xfId="0" applyNumberFormat="1" applyFont="1" applyFill="1" applyBorder="1" applyAlignment="1">
      <alignment horizontal="center" vertical="center" wrapText="1"/>
    </xf>
    <xf numFmtId="179" fontId="9" fillId="0" borderId="12" xfId="0" applyNumberFormat="1" applyFont="1" applyFill="1" applyBorder="1" applyAlignment="1">
      <alignment horizontal="center" vertical="center" wrapText="1"/>
    </xf>
    <xf numFmtId="178" fontId="9" fillId="3" borderId="7" xfId="0" applyNumberFormat="1" applyFont="1" applyFill="1" applyBorder="1" applyAlignment="1">
      <alignment horizontal="center" vertical="center" wrapText="1"/>
    </xf>
  </cellXfs>
  <cellStyles count="8">
    <cellStyle name="Normal_Sheet1" xfId="1"/>
    <cellStyle name="一般" xfId="0" builtinId="0"/>
    <cellStyle name="一般 4 3" xfId="4"/>
    <cellStyle name="一般 5" xfId="2"/>
    <cellStyle name="一般 6 2" xfId="3"/>
    <cellStyle name="一般 6 5" xfId="6"/>
    <cellStyle name="一般 7" xfId="5"/>
    <cellStyle name="一般 9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4"/>
  <sheetViews>
    <sheetView tabSelected="1" topLeftCell="A9" zoomScale="80" zoomScaleNormal="80" workbookViewId="0">
      <selection activeCell="A4" sqref="A4:A34"/>
    </sheetView>
  </sheetViews>
  <sheetFormatPr defaultRowHeight="16.2"/>
  <cols>
    <col min="1" max="1" width="9.77734375" bestFit="1" customWidth="1"/>
    <col min="2" max="2" width="10.5546875" customWidth="1"/>
    <col min="3" max="3" width="11.77734375" customWidth="1"/>
    <col min="4" max="5" width="9" bestFit="1" customWidth="1"/>
    <col min="6" max="6" width="10.109375" customWidth="1"/>
    <col min="7" max="7" width="9" bestFit="1" customWidth="1"/>
    <col min="8" max="8" width="13.109375" bestFit="1" customWidth="1"/>
    <col min="10" max="10" width="10.44140625" style="29" customWidth="1"/>
    <col min="12" max="12" width="11" customWidth="1"/>
    <col min="13" max="13" width="9" bestFit="1" customWidth="1"/>
  </cols>
  <sheetData>
    <row r="1" spans="1:256" s="2" customFormat="1" ht="38.2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60" t="s">
        <v>10</v>
      </c>
      <c r="J3" s="60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ht="21" thickTop="1">
      <c r="A4" s="70">
        <v>43334</v>
      </c>
      <c r="B4" s="72" t="s">
        <v>43</v>
      </c>
      <c r="C4" s="72" t="s">
        <v>60</v>
      </c>
      <c r="D4" s="76">
        <f>SUM(G4:G34)</f>
        <v>21.577999999999999</v>
      </c>
      <c r="E4" s="78">
        <v>1</v>
      </c>
      <c r="F4" s="84" t="s">
        <v>42</v>
      </c>
      <c r="G4" s="81">
        <v>8.9499999999999993</v>
      </c>
      <c r="H4" s="90">
        <f>SUM(G4/D$4)</f>
        <v>0.41477430716470476</v>
      </c>
      <c r="I4" s="87" t="s">
        <v>40</v>
      </c>
      <c r="J4" s="42" t="s">
        <v>24</v>
      </c>
      <c r="K4" s="18" t="s">
        <v>25</v>
      </c>
      <c r="L4" s="21">
        <f t="shared" ref="L4:L6" si="0">SUM(G$4*M4)</f>
        <v>5.2804999999999991</v>
      </c>
      <c r="M4" s="20">
        <v>0.59</v>
      </c>
      <c r="N4" s="28"/>
    </row>
    <row r="5" spans="1:256">
      <c r="A5" s="71"/>
      <c r="B5" s="73"/>
      <c r="C5" s="73"/>
      <c r="D5" s="77"/>
      <c r="E5" s="71"/>
      <c r="F5" s="85"/>
      <c r="G5" s="82"/>
      <c r="H5" s="91"/>
      <c r="I5" s="87"/>
      <c r="J5" s="43" t="s">
        <v>26</v>
      </c>
      <c r="K5" s="18" t="s">
        <v>27</v>
      </c>
      <c r="L5" s="21">
        <f t="shared" si="0"/>
        <v>3.58</v>
      </c>
      <c r="M5" s="20">
        <v>0.4</v>
      </c>
      <c r="N5" s="28"/>
    </row>
    <row r="6" spans="1:256">
      <c r="A6" s="71"/>
      <c r="B6" s="73"/>
      <c r="C6" s="73"/>
      <c r="D6" s="77"/>
      <c r="E6" s="64"/>
      <c r="F6" s="86"/>
      <c r="G6" s="83"/>
      <c r="H6" s="92"/>
      <c r="I6" s="87"/>
      <c r="J6" s="43" t="s">
        <v>41</v>
      </c>
      <c r="K6" s="18" t="s">
        <v>44</v>
      </c>
      <c r="L6" s="21">
        <f t="shared" si="0"/>
        <v>8.9499999999999996E-2</v>
      </c>
      <c r="M6" s="20">
        <v>0.01</v>
      </c>
      <c r="N6" s="28"/>
    </row>
    <row r="7" spans="1:256" ht="20.399999999999999">
      <c r="A7" s="71"/>
      <c r="B7" s="73"/>
      <c r="C7" s="73"/>
      <c r="D7" s="77"/>
      <c r="E7" s="71">
        <v>2</v>
      </c>
      <c r="F7" s="96" t="s">
        <v>56</v>
      </c>
      <c r="G7" s="71">
        <v>2.76</v>
      </c>
      <c r="H7" s="94">
        <f t="shared" ref="H7" si="1">SUM(G7/D$4)</f>
        <v>0.12790805449995366</v>
      </c>
      <c r="I7" s="93" t="s">
        <v>40</v>
      </c>
      <c r="J7" s="42" t="s">
        <v>24</v>
      </c>
      <c r="K7" s="18" t="s">
        <v>25</v>
      </c>
      <c r="L7" s="21">
        <f>SUM(G$7*M7)</f>
        <v>1.6283999999999998</v>
      </c>
      <c r="M7" s="20">
        <v>0.59</v>
      </c>
      <c r="N7" s="28"/>
    </row>
    <row r="8" spans="1:256">
      <c r="A8" s="71"/>
      <c r="B8" s="73"/>
      <c r="C8" s="73"/>
      <c r="D8" s="77"/>
      <c r="E8" s="71"/>
      <c r="F8" s="96"/>
      <c r="G8" s="71"/>
      <c r="H8" s="94"/>
      <c r="I8" s="93"/>
      <c r="J8" s="43" t="s">
        <v>26</v>
      </c>
      <c r="K8" s="18" t="s">
        <v>27</v>
      </c>
      <c r="L8" s="21">
        <f t="shared" ref="L8:L9" si="2">SUM(G$7*M8)</f>
        <v>1.1039999999999999</v>
      </c>
      <c r="M8" s="20">
        <v>0.4</v>
      </c>
      <c r="N8" s="28"/>
    </row>
    <row r="9" spans="1:256">
      <c r="A9" s="71"/>
      <c r="B9" s="73"/>
      <c r="C9" s="73"/>
      <c r="D9" s="77"/>
      <c r="E9" s="71"/>
      <c r="F9" s="96"/>
      <c r="G9" s="71"/>
      <c r="H9" s="94"/>
      <c r="I9" s="93"/>
      <c r="J9" s="43" t="s">
        <v>41</v>
      </c>
      <c r="K9" s="18" t="s">
        <v>44</v>
      </c>
      <c r="L9" s="21">
        <f t="shared" si="2"/>
        <v>2.76E-2</v>
      </c>
      <c r="M9" s="20">
        <v>0.01</v>
      </c>
      <c r="N9" s="28"/>
    </row>
    <row r="10" spans="1:256" ht="20.399999999999999">
      <c r="A10" s="71"/>
      <c r="B10" s="73"/>
      <c r="C10" s="73"/>
      <c r="D10" s="77"/>
      <c r="E10" s="71">
        <v>3</v>
      </c>
      <c r="F10" s="96" t="s">
        <v>57</v>
      </c>
      <c r="G10" s="66">
        <v>0.189</v>
      </c>
      <c r="H10" s="95">
        <f t="shared" ref="H10" si="3">SUM(G10/D$4)</f>
        <v>8.7589211233663929E-3</v>
      </c>
      <c r="I10" s="93" t="s">
        <v>40</v>
      </c>
      <c r="J10" s="42" t="s">
        <v>24</v>
      </c>
      <c r="K10" s="18" t="s">
        <v>25</v>
      </c>
      <c r="L10" s="21">
        <f>SUM(G$10*M10)</f>
        <v>0.11151</v>
      </c>
      <c r="M10" s="20">
        <v>0.59</v>
      </c>
      <c r="N10" s="28"/>
    </row>
    <row r="11" spans="1:256">
      <c r="A11" s="71"/>
      <c r="B11" s="73"/>
      <c r="C11" s="73"/>
      <c r="D11" s="77"/>
      <c r="E11" s="71"/>
      <c r="F11" s="96"/>
      <c r="G11" s="71"/>
      <c r="H11" s="91"/>
      <c r="I11" s="93"/>
      <c r="J11" s="43" t="s">
        <v>26</v>
      </c>
      <c r="K11" s="18" t="s">
        <v>27</v>
      </c>
      <c r="L11" s="21">
        <f t="shared" ref="L11:L12" si="4">SUM(G$10*M11)</f>
        <v>7.5600000000000001E-2</v>
      </c>
      <c r="M11" s="20">
        <v>0.4</v>
      </c>
      <c r="N11" s="28"/>
    </row>
    <row r="12" spans="1:256">
      <c r="A12" s="71"/>
      <c r="B12" s="73"/>
      <c r="C12" s="73"/>
      <c r="D12" s="77"/>
      <c r="E12" s="71"/>
      <c r="F12" s="96"/>
      <c r="G12" s="71"/>
      <c r="H12" s="92"/>
      <c r="I12" s="93"/>
      <c r="J12" s="43" t="s">
        <v>41</v>
      </c>
      <c r="K12" s="18" t="s">
        <v>44</v>
      </c>
      <c r="L12" s="21">
        <f t="shared" si="4"/>
        <v>1.89E-3</v>
      </c>
      <c r="M12" s="20">
        <v>0.01</v>
      </c>
      <c r="N12" s="28"/>
    </row>
    <row r="13" spans="1:256" ht="20.399999999999999">
      <c r="A13" s="71"/>
      <c r="B13" s="73"/>
      <c r="C13" s="73"/>
      <c r="D13" s="77"/>
      <c r="E13" s="64">
        <v>4</v>
      </c>
      <c r="F13" s="64" t="s">
        <v>57</v>
      </c>
      <c r="G13" s="64">
        <v>0.188</v>
      </c>
      <c r="H13" s="67">
        <f>SUM(G13/D4)</f>
        <v>8.7125776253591629E-3</v>
      </c>
      <c r="I13" s="61" t="s">
        <v>45</v>
      </c>
      <c r="J13" s="50" t="s">
        <v>24</v>
      </c>
      <c r="K13" s="18" t="s">
        <v>25</v>
      </c>
      <c r="L13" s="21">
        <f>SUM(G$13*M13)</f>
        <v>0.11091999999999999</v>
      </c>
      <c r="M13" s="51">
        <v>0.59</v>
      </c>
      <c r="N13" s="28"/>
    </row>
    <row r="14" spans="1:256">
      <c r="A14" s="71"/>
      <c r="B14" s="73"/>
      <c r="C14" s="73"/>
      <c r="D14" s="77"/>
      <c r="E14" s="65"/>
      <c r="F14" s="65"/>
      <c r="G14" s="65"/>
      <c r="H14" s="68"/>
      <c r="I14" s="62"/>
      <c r="J14" s="52" t="s">
        <v>26</v>
      </c>
      <c r="K14" s="18" t="s">
        <v>27</v>
      </c>
      <c r="L14" s="21">
        <f t="shared" ref="L14:L16" si="5">SUM(G$13*M14)</f>
        <v>7.1440000000000003E-2</v>
      </c>
      <c r="M14" s="51">
        <v>0.38</v>
      </c>
      <c r="N14" s="28"/>
    </row>
    <row r="15" spans="1:256">
      <c r="A15" s="71"/>
      <c r="B15" s="73"/>
      <c r="C15" s="73"/>
      <c r="D15" s="77"/>
      <c r="E15" s="65"/>
      <c r="F15" s="65"/>
      <c r="G15" s="65"/>
      <c r="H15" s="68"/>
      <c r="I15" s="62"/>
      <c r="J15" s="53" t="s">
        <v>52</v>
      </c>
      <c r="K15" s="54" t="s">
        <v>53</v>
      </c>
      <c r="L15" s="21">
        <f t="shared" si="5"/>
        <v>3.7599999999999999E-3</v>
      </c>
      <c r="M15" s="55">
        <v>0.02</v>
      </c>
      <c r="N15" s="28"/>
    </row>
    <row r="16" spans="1:256">
      <c r="A16" s="71"/>
      <c r="B16" s="73"/>
      <c r="C16" s="73"/>
      <c r="D16" s="77"/>
      <c r="E16" s="66"/>
      <c r="F16" s="66"/>
      <c r="G16" s="66"/>
      <c r="H16" s="69"/>
      <c r="I16" s="63"/>
      <c r="J16" s="56" t="s">
        <v>54</v>
      </c>
      <c r="K16" s="57" t="s">
        <v>55</v>
      </c>
      <c r="L16" s="21">
        <f t="shared" si="5"/>
        <v>1.8799999999999999E-3</v>
      </c>
      <c r="M16" s="58">
        <v>0.01</v>
      </c>
      <c r="N16" s="28"/>
    </row>
    <row r="17" spans="1:14">
      <c r="A17" s="71"/>
      <c r="B17" s="73"/>
      <c r="C17" s="73"/>
      <c r="D17" s="77"/>
      <c r="E17" s="71">
        <v>5</v>
      </c>
      <c r="F17" s="88" t="s">
        <v>58</v>
      </c>
      <c r="G17" s="71">
        <v>2.6890000000000001</v>
      </c>
      <c r="H17" s="89">
        <f>SUM(G$17/D4)</f>
        <v>0.12461766614144036</v>
      </c>
      <c r="I17" s="79" t="s">
        <v>51</v>
      </c>
      <c r="J17" s="44" t="s">
        <v>15</v>
      </c>
      <c r="K17" s="23" t="s">
        <v>16</v>
      </c>
      <c r="L17" s="21">
        <f>SUM(G$17*M17)</f>
        <v>2.4779135000000001</v>
      </c>
      <c r="M17" s="24">
        <v>0.92149999999999999</v>
      </c>
      <c r="N17" s="28"/>
    </row>
    <row r="18" spans="1:14">
      <c r="A18" s="71"/>
      <c r="B18" s="73"/>
      <c r="C18" s="73"/>
      <c r="D18" s="77"/>
      <c r="E18" s="71"/>
      <c r="F18" s="73"/>
      <c r="G18" s="71"/>
      <c r="H18" s="89"/>
      <c r="I18" s="79"/>
      <c r="J18" s="44" t="s">
        <v>28</v>
      </c>
      <c r="K18" s="23" t="s">
        <v>29</v>
      </c>
      <c r="L18" s="21">
        <f t="shared" ref="L18:L23" si="6">SUM(G$17*M18)</f>
        <v>0.18823000000000001</v>
      </c>
      <c r="M18" s="24">
        <v>7.0000000000000007E-2</v>
      </c>
      <c r="N18" s="28"/>
    </row>
    <row r="19" spans="1:14">
      <c r="A19" s="71"/>
      <c r="B19" s="73"/>
      <c r="C19" s="73"/>
      <c r="D19" s="77"/>
      <c r="E19" s="71"/>
      <c r="F19" s="73"/>
      <c r="G19" s="71"/>
      <c r="H19" s="89"/>
      <c r="I19" s="79"/>
      <c r="J19" s="45" t="s">
        <v>30</v>
      </c>
      <c r="K19" s="25" t="s">
        <v>31</v>
      </c>
      <c r="L19" s="21">
        <f t="shared" si="6"/>
        <v>1.4251700000000001E-2</v>
      </c>
      <c r="M19" s="24">
        <v>5.3E-3</v>
      </c>
      <c r="N19" s="28"/>
    </row>
    <row r="20" spans="1:14">
      <c r="A20" s="71"/>
      <c r="B20" s="73"/>
      <c r="C20" s="73"/>
      <c r="D20" s="77"/>
      <c r="E20" s="71"/>
      <c r="F20" s="73"/>
      <c r="G20" s="71"/>
      <c r="H20" s="89"/>
      <c r="I20" s="79"/>
      <c r="J20" s="44" t="s">
        <v>32</v>
      </c>
      <c r="K20" s="23" t="s">
        <v>17</v>
      </c>
      <c r="L20" s="21">
        <f t="shared" si="6"/>
        <v>5.378E-3</v>
      </c>
      <c r="M20" s="24">
        <v>2E-3</v>
      </c>
      <c r="N20" s="28"/>
    </row>
    <row r="21" spans="1:14">
      <c r="A21" s="71"/>
      <c r="B21" s="73"/>
      <c r="C21" s="73"/>
      <c r="D21" s="77"/>
      <c r="E21" s="71"/>
      <c r="F21" s="73"/>
      <c r="G21" s="71"/>
      <c r="H21" s="89"/>
      <c r="I21" s="79"/>
      <c r="J21" s="44" t="s">
        <v>20</v>
      </c>
      <c r="K21" s="23" t="s">
        <v>21</v>
      </c>
      <c r="L21" s="30">
        <f t="shared" si="6"/>
        <v>5.3780000000000006E-4</v>
      </c>
      <c r="M21" s="24">
        <v>2.0000000000000001E-4</v>
      </c>
      <c r="N21" s="28"/>
    </row>
    <row r="22" spans="1:14">
      <c r="A22" s="71"/>
      <c r="B22" s="73"/>
      <c r="C22" s="73"/>
      <c r="D22" s="77"/>
      <c r="E22" s="71"/>
      <c r="F22" s="73"/>
      <c r="G22" s="71"/>
      <c r="H22" s="89"/>
      <c r="I22" s="79"/>
      <c r="J22" s="44" t="s">
        <v>18</v>
      </c>
      <c r="K22" s="23" t="s">
        <v>19</v>
      </c>
      <c r="L22" s="30">
        <f t="shared" si="6"/>
        <v>2.689E-3</v>
      </c>
      <c r="M22" s="24">
        <v>1E-3</v>
      </c>
      <c r="N22" s="28"/>
    </row>
    <row r="23" spans="1:14">
      <c r="A23" s="71"/>
      <c r="B23" s="73"/>
      <c r="C23" s="73"/>
      <c r="D23" s="77"/>
      <c r="E23" s="71"/>
      <c r="F23" s="73"/>
      <c r="G23" s="71"/>
      <c r="H23" s="89"/>
      <c r="I23" s="75" t="s">
        <v>22</v>
      </c>
      <c r="J23" s="46" t="s">
        <v>46</v>
      </c>
      <c r="K23" s="32" t="s">
        <v>23</v>
      </c>
      <c r="L23" s="19">
        <f t="shared" si="6"/>
        <v>5.3779999999999996E-7</v>
      </c>
      <c r="M23" s="33">
        <v>1.9999999999999999E-7</v>
      </c>
      <c r="N23" s="28"/>
    </row>
    <row r="24" spans="1:14">
      <c r="A24" s="71"/>
      <c r="B24" s="73"/>
      <c r="C24" s="73"/>
      <c r="D24" s="77"/>
      <c r="E24" s="71"/>
      <c r="F24" s="73"/>
      <c r="G24" s="71"/>
      <c r="H24" s="89"/>
      <c r="I24" s="75"/>
      <c r="J24" s="46" t="s">
        <v>47</v>
      </c>
      <c r="K24" s="34">
        <v>2023568</v>
      </c>
      <c r="L24" s="30">
        <f t="shared" ref="L24:L26" si="7">SUM(G$17*M24)</f>
        <v>3.2268000000000003E-5</v>
      </c>
      <c r="M24" s="33">
        <v>1.2E-5</v>
      </c>
      <c r="N24" s="28"/>
    </row>
    <row r="25" spans="1:14">
      <c r="A25" s="71"/>
      <c r="B25" s="73"/>
      <c r="C25" s="73"/>
      <c r="D25" s="77"/>
      <c r="E25" s="71"/>
      <c r="F25" s="73"/>
      <c r="G25" s="71"/>
      <c r="H25" s="89"/>
      <c r="I25" s="75"/>
      <c r="J25" s="47" t="s">
        <v>48</v>
      </c>
      <c r="K25" s="32" t="s">
        <v>49</v>
      </c>
      <c r="L25" s="40">
        <f t="shared" si="7"/>
        <v>8.0670000000000009E-6</v>
      </c>
      <c r="M25" s="33">
        <v>3.0000000000000001E-6</v>
      </c>
      <c r="N25" s="28"/>
    </row>
    <row r="26" spans="1:14">
      <c r="A26" s="71"/>
      <c r="B26" s="73"/>
      <c r="C26" s="73"/>
      <c r="D26" s="77"/>
      <c r="E26" s="71"/>
      <c r="F26" s="74"/>
      <c r="G26" s="71"/>
      <c r="H26" s="89"/>
      <c r="I26" s="75"/>
      <c r="J26" s="48" t="s">
        <v>50</v>
      </c>
      <c r="K26" s="35" t="s">
        <v>29</v>
      </c>
      <c r="L26" s="40">
        <f t="shared" si="7"/>
        <v>2.1512E-5</v>
      </c>
      <c r="M26" s="36">
        <v>7.9999999999999996E-6</v>
      </c>
      <c r="N26" s="28"/>
    </row>
    <row r="27" spans="1:14">
      <c r="A27" s="71"/>
      <c r="B27" s="73"/>
      <c r="C27" s="73"/>
      <c r="D27" s="77"/>
      <c r="E27" s="71">
        <v>6</v>
      </c>
      <c r="F27" s="88" t="s">
        <v>59</v>
      </c>
      <c r="G27" s="71">
        <v>6.8019999999999996</v>
      </c>
      <c r="H27" s="89">
        <f>SUM(G$27/D4)</f>
        <v>0.31522847344517563</v>
      </c>
      <c r="I27" s="80" t="s">
        <v>33</v>
      </c>
      <c r="J27" s="49" t="s">
        <v>34</v>
      </c>
      <c r="K27" s="26" t="s">
        <v>35</v>
      </c>
      <c r="L27" s="31">
        <f>SUM(G$27*M27)</f>
        <v>2.0406000000000001E-2</v>
      </c>
      <c r="M27" s="27">
        <v>3.0000000000000001E-3</v>
      </c>
      <c r="N27" s="28"/>
    </row>
    <row r="28" spans="1:14">
      <c r="A28" s="71"/>
      <c r="B28" s="73"/>
      <c r="C28" s="73"/>
      <c r="D28" s="77"/>
      <c r="E28" s="71"/>
      <c r="F28" s="73"/>
      <c r="G28" s="71"/>
      <c r="H28" s="89"/>
      <c r="I28" s="80"/>
      <c r="J28" s="49" t="s">
        <v>15</v>
      </c>
      <c r="K28" s="26" t="s">
        <v>16</v>
      </c>
      <c r="L28" s="30">
        <f t="shared" ref="L28:L33" si="8">SUM(G$27*M28)</f>
        <v>6.6387519999999993</v>
      </c>
      <c r="M28" s="27">
        <v>0.97599999999999998</v>
      </c>
      <c r="N28" s="28"/>
    </row>
    <row r="29" spans="1:14">
      <c r="A29" s="71"/>
      <c r="B29" s="73"/>
      <c r="C29" s="73"/>
      <c r="D29" s="77"/>
      <c r="E29" s="71"/>
      <c r="F29" s="73"/>
      <c r="G29" s="71"/>
      <c r="H29" s="89"/>
      <c r="I29" s="80"/>
      <c r="J29" s="49" t="s">
        <v>36</v>
      </c>
      <c r="K29" s="26" t="s">
        <v>37</v>
      </c>
      <c r="L29" s="30">
        <f t="shared" si="8"/>
        <v>8.1624000000000002E-2</v>
      </c>
      <c r="M29" s="27">
        <v>1.2E-2</v>
      </c>
      <c r="N29" s="28"/>
    </row>
    <row r="30" spans="1:14">
      <c r="A30" s="71"/>
      <c r="B30" s="73"/>
      <c r="C30" s="73"/>
      <c r="D30" s="77"/>
      <c r="E30" s="71"/>
      <c r="F30" s="73"/>
      <c r="G30" s="71"/>
      <c r="H30" s="89"/>
      <c r="I30" s="80"/>
      <c r="J30" s="49" t="s">
        <v>38</v>
      </c>
      <c r="K30" s="26" t="s">
        <v>39</v>
      </c>
      <c r="L30" s="30">
        <f t="shared" si="8"/>
        <v>6.1217999999999995E-2</v>
      </c>
      <c r="M30" s="37">
        <v>8.9999999999999993E-3</v>
      </c>
      <c r="N30" s="28"/>
    </row>
    <row r="31" spans="1:14">
      <c r="A31" s="71"/>
      <c r="B31" s="73"/>
      <c r="C31" s="73"/>
      <c r="D31" s="77"/>
      <c r="E31" s="71"/>
      <c r="F31" s="73"/>
      <c r="G31" s="71"/>
      <c r="H31" s="89"/>
      <c r="I31" s="75" t="s">
        <v>22</v>
      </c>
      <c r="J31" s="46" t="s">
        <v>46</v>
      </c>
      <c r="K31" s="32" t="s">
        <v>23</v>
      </c>
      <c r="L31" s="41">
        <f t="shared" si="8"/>
        <v>1.3603999999999999E-6</v>
      </c>
      <c r="M31" s="38">
        <v>1.9999999999999999E-7</v>
      </c>
      <c r="N31" s="22"/>
    </row>
    <row r="32" spans="1:14">
      <c r="A32" s="71"/>
      <c r="B32" s="73"/>
      <c r="C32" s="73"/>
      <c r="D32" s="77"/>
      <c r="E32" s="71"/>
      <c r="F32" s="73"/>
      <c r="G32" s="71"/>
      <c r="H32" s="89"/>
      <c r="I32" s="75"/>
      <c r="J32" s="46" t="s">
        <v>47</v>
      </c>
      <c r="K32" s="34">
        <v>2023568</v>
      </c>
      <c r="L32" s="41">
        <f t="shared" si="8"/>
        <v>8.1624000000000003E-5</v>
      </c>
      <c r="M32" s="38">
        <v>1.2E-5</v>
      </c>
      <c r="N32" s="22"/>
    </row>
    <row r="33" spans="1:14">
      <c r="A33" s="71"/>
      <c r="B33" s="73"/>
      <c r="C33" s="73"/>
      <c r="D33" s="77"/>
      <c r="E33" s="71"/>
      <c r="F33" s="73"/>
      <c r="G33" s="71"/>
      <c r="H33" s="89"/>
      <c r="I33" s="75"/>
      <c r="J33" s="47" t="s">
        <v>48</v>
      </c>
      <c r="K33" s="32" t="s">
        <v>49</v>
      </c>
      <c r="L33" s="41">
        <f t="shared" si="8"/>
        <v>2.0406000000000001E-5</v>
      </c>
      <c r="M33" s="38">
        <v>3.0000000000000001E-6</v>
      </c>
      <c r="N33" s="22"/>
    </row>
    <row r="34" spans="1:14">
      <c r="A34" s="71"/>
      <c r="B34" s="74"/>
      <c r="C34" s="74"/>
      <c r="D34" s="77"/>
      <c r="E34" s="71"/>
      <c r="F34" s="74"/>
      <c r="G34" s="71"/>
      <c r="H34" s="89"/>
      <c r="I34" s="75"/>
      <c r="J34" s="48" t="s">
        <v>50</v>
      </c>
      <c r="K34" s="35" t="s">
        <v>29</v>
      </c>
      <c r="L34" s="41">
        <f>SUM(G$27*M34)</f>
        <v>5.4415999999999995E-5</v>
      </c>
      <c r="M34" s="39">
        <v>7.9999999999999996E-6</v>
      </c>
      <c r="N34" s="22"/>
    </row>
  </sheetData>
  <mergeCells count="38">
    <mergeCell ref="H7:H9"/>
    <mergeCell ref="H10:H12"/>
    <mergeCell ref="G10:G12"/>
    <mergeCell ref="E10:E12"/>
    <mergeCell ref="F7:F9"/>
    <mergeCell ref="F10:F12"/>
    <mergeCell ref="I17:I22"/>
    <mergeCell ref="I27:I30"/>
    <mergeCell ref="G4:G6"/>
    <mergeCell ref="I23:I26"/>
    <mergeCell ref="F4:F6"/>
    <mergeCell ref="I4:I6"/>
    <mergeCell ref="F17:F26"/>
    <mergeCell ref="G17:G26"/>
    <mergeCell ref="H17:H26"/>
    <mergeCell ref="H27:H34"/>
    <mergeCell ref="G27:G34"/>
    <mergeCell ref="F27:F34"/>
    <mergeCell ref="H4:H6"/>
    <mergeCell ref="I7:I9"/>
    <mergeCell ref="I10:I12"/>
    <mergeCell ref="G7:G9"/>
    <mergeCell ref="A1:N1"/>
    <mergeCell ref="I3:J3"/>
    <mergeCell ref="I13:I16"/>
    <mergeCell ref="E13:E16"/>
    <mergeCell ref="F13:F16"/>
    <mergeCell ref="G13:G16"/>
    <mergeCell ref="H13:H16"/>
    <mergeCell ref="A4:A34"/>
    <mergeCell ref="B4:B34"/>
    <mergeCell ref="C4:C34"/>
    <mergeCell ref="I31:I34"/>
    <mergeCell ref="E17:E26"/>
    <mergeCell ref="E27:E34"/>
    <mergeCell ref="D4:D34"/>
    <mergeCell ref="E4:E6"/>
    <mergeCell ref="E7:E9"/>
  </mergeCells>
  <phoneticPr fontId="2" type="noConversion"/>
  <pageMargins left="0.17" right="0.17" top="0.24" bottom="0.21" header="0.17" footer="0.16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範例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2018-08-28T01:32:41Z</cp:lastPrinted>
  <dcterms:created xsi:type="dcterms:W3CDTF">2017-04-07T08:06:08Z</dcterms:created>
  <dcterms:modified xsi:type="dcterms:W3CDTF">2018-08-28T02:22:24Z</dcterms:modified>
</cp:coreProperties>
</file>